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460" yWindow="860" windowWidth="23820" windowHeight="12760" tabRatio="500" activeTab="1"/>
  </bookViews>
  <sheets>
    <sheet name="生データ" sheetId="1" r:id="rId1"/>
    <sheet name="散布図" sheetId="5" r:id="rId2"/>
    <sheet name="回帰直線" sheetId="7" r:id="rId3"/>
    <sheet name="代表値" sheetId="8" r:id="rId4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10" i="8" l="1"/>
  <c r="G17" i="8"/>
  <c r="G13" i="8"/>
  <c r="F17" i="8"/>
  <c r="C14" i="8"/>
  <c r="B14" i="8"/>
  <c r="F13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E17" i="8"/>
  <c r="E19" i="8"/>
  <c r="D17" i="8"/>
  <c r="C17" i="8"/>
  <c r="B17" i="8"/>
  <c r="E13" i="8"/>
  <c r="C13" i="8"/>
  <c r="B13" i="8"/>
</calcChain>
</file>

<file path=xl/sharedStrings.xml><?xml version="1.0" encoding="utf-8"?>
<sst xmlns="http://schemas.openxmlformats.org/spreadsheetml/2006/main" count="22" uniqueCount="12">
  <si>
    <t>線形代数</t>
    <rPh sb="0" eb="4">
      <t>センケイダイスウ</t>
    </rPh>
    <phoneticPr fontId="1"/>
  </si>
  <si>
    <t>微分積分</t>
    <rPh sb="0" eb="4">
      <t>ビブンセキブン</t>
    </rPh>
    <phoneticPr fontId="1"/>
  </si>
  <si>
    <t>平均</t>
    <rPh sb="0" eb="2">
      <t>ヘイキン</t>
    </rPh>
    <phoneticPr fontId="1"/>
  </si>
  <si>
    <t>共分散</t>
    <rPh sb="0" eb="3">
      <t>キョウブンサン</t>
    </rPh>
    <phoneticPr fontId="1"/>
  </si>
  <si>
    <t>平均差の内積</t>
    <rPh sb="0" eb="3">
      <t>ヘイキンサ</t>
    </rPh>
    <rPh sb="4" eb="6">
      <t>ナイセキ</t>
    </rPh>
    <phoneticPr fontId="1"/>
  </si>
  <si>
    <t>平均との差</t>
    <rPh sb="0" eb="2">
      <t>ヘイキン</t>
    </rPh>
    <rPh sb="4" eb="5">
      <t>サ</t>
    </rPh>
    <phoneticPr fontId="1"/>
  </si>
  <si>
    <t>両者の積</t>
    <rPh sb="0" eb="2">
      <t>リョウシャ</t>
    </rPh>
    <rPh sb="3" eb="4">
      <t>セキ</t>
    </rPh>
    <phoneticPr fontId="1"/>
  </si>
  <si>
    <t>相関係数</t>
    <rPh sb="0" eb="4">
      <t>ソウカンケイスウ</t>
    </rPh>
    <phoneticPr fontId="1"/>
  </si>
  <si>
    <t>標準偏差</t>
    <rPh sb="0" eb="4">
      <t>ヒョウj</t>
    </rPh>
    <phoneticPr fontId="1"/>
  </si>
  <si>
    <t>検算</t>
    <rPh sb="0" eb="2">
      <t>ケンザン</t>
    </rPh>
    <phoneticPr fontId="1"/>
  </si>
  <si>
    <t>回帰係数</t>
    <rPh sb="0" eb="4">
      <t>カイキケイスウ</t>
    </rPh>
    <phoneticPr fontId="1"/>
  </si>
  <si>
    <t>回帰係数2</t>
    <rPh sb="0" eb="4">
      <t>カイキケイスウ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</si>
</sst>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散布図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散布図!$A$2:$A$11</c:f>
              <c:numCache>
                <c:formatCode>General</c:formatCode>
                <c:ptCount val="10"/>
                <c:pt idx="0">
                  <c:v>98.0</c:v>
                </c:pt>
                <c:pt idx="1">
                  <c:v>88.0</c:v>
                </c:pt>
                <c:pt idx="2">
                  <c:v>75.0</c:v>
                </c:pt>
                <c:pt idx="3">
                  <c:v>97.0</c:v>
                </c:pt>
                <c:pt idx="4">
                  <c:v>41.0</c:v>
                </c:pt>
                <c:pt idx="5">
                  <c:v>88.0</c:v>
                </c:pt>
                <c:pt idx="6">
                  <c:v>78.0</c:v>
                </c:pt>
                <c:pt idx="7">
                  <c:v>59.0</c:v>
                </c:pt>
                <c:pt idx="8">
                  <c:v>73.0</c:v>
                </c:pt>
                <c:pt idx="9">
                  <c:v>70.0</c:v>
                </c:pt>
              </c:numCache>
            </c:numRef>
          </c:xVal>
          <c:yVal>
            <c:numRef>
              <c:f>散布図!$B$2:$B$11</c:f>
              <c:numCache>
                <c:formatCode>General</c:formatCode>
                <c:ptCount val="10"/>
                <c:pt idx="0">
                  <c:v>62.0</c:v>
                </c:pt>
                <c:pt idx="1">
                  <c:v>68.0</c:v>
                </c:pt>
                <c:pt idx="2">
                  <c:v>61.0</c:v>
                </c:pt>
                <c:pt idx="3">
                  <c:v>48.0</c:v>
                </c:pt>
                <c:pt idx="4">
                  <c:v>34.0</c:v>
                </c:pt>
                <c:pt idx="5">
                  <c:v>25.0</c:v>
                </c:pt>
                <c:pt idx="6">
                  <c:v>44.0</c:v>
                </c:pt>
                <c:pt idx="7">
                  <c:v>52.0</c:v>
                </c:pt>
                <c:pt idx="8">
                  <c:v>31.0</c:v>
                </c:pt>
                <c:pt idx="9">
                  <c:v>73.0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228632"/>
        <c:axId val="2088945400"/>
      </c:scatterChart>
      <c:valAx>
        <c:axId val="2054228632"/>
        <c:scaling>
          <c:orientation val="minMax"/>
          <c:max val="1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線形代数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8945400"/>
        <c:crosses val="autoZero"/>
        <c:crossBetween val="midCat"/>
      </c:valAx>
      <c:valAx>
        <c:axId val="2088945400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微分積分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4228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散布図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>
                <c:manualLayout>
                  <c:x val="-0.437039807524059"/>
                  <c:y val="0.0247152536165537"/>
                </c:manualLayout>
              </c:layout>
              <c:numFmt formatCode="General" sourceLinked="0"/>
            </c:trendlineLbl>
          </c:trendline>
          <c:xVal>
            <c:numRef>
              <c:f>散布図!$A$2:$A$11</c:f>
              <c:numCache>
                <c:formatCode>General</c:formatCode>
                <c:ptCount val="10"/>
                <c:pt idx="0">
                  <c:v>98.0</c:v>
                </c:pt>
                <c:pt idx="1">
                  <c:v>88.0</c:v>
                </c:pt>
                <c:pt idx="2">
                  <c:v>75.0</c:v>
                </c:pt>
                <c:pt idx="3">
                  <c:v>97.0</c:v>
                </c:pt>
                <c:pt idx="4">
                  <c:v>41.0</c:v>
                </c:pt>
                <c:pt idx="5">
                  <c:v>88.0</c:v>
                </c:pt>
                <c:pt idx="6">
                  <c:v>78.0</c:v>
                </c:pt>
                <c:pt idx="7">
                  <c:v>59.0</c:v>
                </c:pt>
                <c:pt idx="8">
                  <c:v>73.0</c:v>
                </c:pt>
                <c:pt idx="9">
                  <c:v>70.0</c:v>
                </c:pt>
              </c:numCache>
            </c:numRef>
          </c:xVal>
          <c:yVal>
            <c:numRef>
              <c:f>散布図!$B$2:$B$11</c:f>
              <c:numCache>
                <c:formatCode>General</c:formatCode>
                <c:ptCount val="10"/>
                <c:pt idx="0">
                  <c:v>62.0</c:v>
                </c:pt>
                <c:pt idx="1">
                  <c:v>68.0</c:v>
                </c:pt>
                <c:pt idx="2">
                  <c:v>61.0</c:v>
                </c:pt>
                <c:pt idx="3">
                  <c:v>48.0</c:v>
                </c:pt>
                <c:pt idx="4">
                  <c:v>34.0</c:v>
                </c:pt>
                <c:pt idx="5">
                  <c:v>25.0</c:v>
                </c:pt>
                <c:pt idx="6">
                  <c:v>44.0</c:v>
                </c:pt>
                <c:pt idx="7">
                  <c:v>52.0</c:v>
                </c:pt>
                <c:pt idx="8">
                  <c:v>31.0</c:v>
                </c:pt>
                <c:pt idx="9">
                  <c:v>73.0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173224"/>
        <c:axId val="2054166520"/>
      </c:scatterChart>
      <c:valAx>
        <c:axId val="2054173224"/>
        <c:scaling>
          <c:orientation val="minMax"/>
          <c:max val="1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線形代数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4166520"/>
        <c:crosses val="autoZero"/>
        <c:crossBetween val="midCat"/>
      </c:valAx>
      <c:valAx>
        <c:axId val="2054166520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微分積分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4173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散布図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>
                <c:manualLayout>
                  <c:x val="-0.437039807524059"/>
                  <c:y val="0.0247152536165537"/>
                </c:manualLayout>
              </c:layout>
              <c:numFmt formatCode="General" sourceLinked="0"/>
            </c:trendlineLbl>
          </c:trendline>
          <c:xVal>
            <c:numRef>
              <c:f>散布図!$A$2:$A$11</c:f>
              <c:numCache>
                <c:formatCode>General</c:formatCode>
                <c:ptCount val="10"/>
                <c:pt idx="0">
                  <c:v>98.0</c:v>
                </c:pt>
                <c:pt idx="1">
                  <c:v>88.0</c:v>
                </c:pt>
                <c:pt idx="2">
                  <c:v>75.0</c:v>
                </c:pt>
                <c:pt idx="3">
                  <c:v>97.0</c:v>
                </c:pt>
                <c:pt idx="4">
                  <c:v>41.0</c:v>
                </c:pt>
                <c:pt idx="5">
                  <c:v>88.0</c:v>
                </c:pt>
                <c:pt idx="6">
                  <c:v>78.0</c:v>
                </c:pt>
                <c:pt idx="7">
                  <c:v>59.0</c:v>
                </c:pt>
                <c:pt idx="8">
                  <c:v>73.0</c:v>
                </c:pt>
                <c:pt idx="9">
                  <c:v>70.0</c:v>
                </c:pt>
              </c:numCache>
            </c:numRef>
          </c:xVal>
          <c:yVal>
            <c:numRef>
              <c:f>散布図!$B$2:$B$11</c:f>
              <c:numCache>
                <c:formatCode>General</c:formatCode>
                <c:ptCount val="10"/>
                <c:pt idx="0">
                  <c:v>62.0</c:v>
                </c:pt>
                <c:pt idx="1">
                  <c:v>68.0</c:v>
                </c:pt>
                <c:pt idx="2">
                  <c:v>61.0</c:v>
                </c:pt>
                <c:pt idx="3">
                  <c:v>48.0</c:v>
                </c:pt>
                <c:pt idx="4">
                  <c:v>34.0</c:v>
                </c:pt>
                <c:pt idx="5">
                  <c:v>25.0</c:v>
                </c:pt>
                <c:pt idx="6">
                  <c:v>44.0</c:v>
                </c:pt>
                <c:pt idx="7">
                  <c:v>52.0</c:v>
                </c:pt>
                <c:pt idx="8">
                  <c:v>31.0</c:v>
                </c:pt>
                <c:pt idx="9">
                  <c:v>73.0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3429112"/>
        <c:axId val="2088877528"/>
      </c:scatterChart>
      <c:valAx>
        <c:axId val="2093429112"/>
        <c:scaling>
          <c:orientation val="minMax"/>
          <c:max val="1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線形代数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8877528"/>
        <c:crosses val="autoZero"/>
        <c:crossBetween val="midCat"/>
      </c:valAx>
      <c:valAx>
        <c:axId val="2088877528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微分積分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3429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82550</xdr:rowOff>
    </xdr:from>
    <xdr:to>
      <xdr:col>7</xdr:col>
      <xdr:colOff>444500</xdr:colOff>
      <xdr:row>16</xdr:row>
      <xdr:rowOff>158750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</xdr:row>
      <xdr:rowOff>82550</xdr:rowOff>
    </xdr:from>
    <xdr:to>
      <xdr:col>7</xdr:col>
      <xdr:colOff>444500</xdr:colOff>
      <xdr:row>16</xdr:row>
      <xdr:rowOff>158750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196850</xdr:rowOff>
    </xdr:from>
    <xdr:to>
      <xdr:col>12</xdr:col>
      <xdr:colOff>812800</xdr:colOff>
      <xdr:row>17</xdr:row>
      <xdr:rowOff>44450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C4" sqref="C4"/>
    </sheetView>
  </sheetViews>
  <sheetFormatPr baseColWidth="12" defaultRowHeight="18" x14ac:dyDescent="0"/>
  <sheetData>
    <row r="1" spans="1:2">
      <c r="A1" t="s">
        <v>0</v>
      </c>
      <c r="B1" t="s">
        <v>1</v>
      </c>
    </row>
    <row r="2" spans="1:2">
      <c r="A2">
        <v>98</v>
      </c>
      <c r="B2">
        <v>62</v>
      </c>
    </row>
    <row r="3" spans="1:2">
      <c r="A3">
        <v>88</v>
      </c>
      <c r="B3">
        <v>68</v>
      </c>
    </row>
    <row r="4" spans="1:2">
      <c r="A4">
        <v>75</v>
      </c>
      <c r="B4">
        <v>61</v>
      </c>
    </row>
    <row r="5" spans="1:2">
      <c r="A5">
        <v>97</v>
      </c>
      <c r="B5">
        <v>48</v>
      </c>
    </row>
    <row r="6" spans="1:2">
      <c r="A6">
        <v>41</v>
      </c>
      <c r="B6">
        <v>34</v>
      </c>
    </row>
    <row r="7" spans="1:2">
      <c r="A7">
        <v>88</v>
      </c>
      <c r="B7">
        <v>25</v>
      </c>
    </row>
    <row r="8" spans="1:2">
      <c r="A8">
        <v>78</v>
      </c>
      <c r="B8">
        <v>44</v>
      </c>
    </row>
    <row r="9" spans="1:2">
      <c r="A9">
        <v>59</v>
      </c>
      <c r="B9">
        <v>52</v>
      </c>
    </row>
    <row r="10" spans="1:2">
      <c r="A10">
        <v>73</v>
      </c>
      <c r="B10">
        <v>31</v>
      </c>
    </row>
    <row r="11" spans="1:2">
      <c r="A11">
        <v>70</v>
      </c>
      <c r="B11">
        <v>73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2" sqref="C2"/>
    </sheetView>
  </sheetViews>
  <sheetFormatPr baseColWidth="12" defaultRowHeight="18" x14ac:dyDescent="0"/>
  <sheetData>
    <row r="1" spans="1:9">
      <c r="A1" t="s">
        <v>0</v>
      </c>
      <c r="B1" t="s">
        <v>1</v>
      </c>
    </row>
    <row r="2" spans="1:9">
      <c r="A2">
        <v>98</v>
      </c>
      <c r="B2">
        <v>62</v>
      </c>
    </row>
    <row r="3" spans="1:9">
      <c r="A3">
        <v>88</v>
      </c>
      <c r="B3">
        <v>68</v>
      </c>
      <c r="E3" s="1"/>
      <c r="F3" s="1"/>
      <c r="G3" s="1"/>
      <c r="H3" s="1"/>
      <c r="I3" s="1"/>
    </row>
    <row r="4" spans="1:9">
      <c r="A4">
        <v>75</v>
      </c>
      <c r="B4">
        <v>61</v>
      </c>
      <c r="E4" s="1"/>
      <c r="F4" s="1"/>
      <c r="G4" s="1"/>
      <c r="H4" s="1"/>
      <c r="I4" s="1"/>
    </row>
    <row r="5" spans="1:9">
      <c r="A5">
        <v>97</v>
      </c>
      <c r="B5">
        <v>48</v>
      </c>
      <c r="E5" s="1"/>
      <c r="F5" s="1"/>
      <c r="G5" s="1"/>
      <c r="H5" s="1"/>
      <c r="I5" s="1"/>
    </row>
    <row r="6" spans="1:9">
      <c r="A6">
        <v>41</v>
      </c>
      <c r="B6">
        <v>34</v>
      </c>
      <c r="E6" s="1"/>
      <c r="F6" s="1"/>
      <c r="G6" s="1"/>
      <c r="H6" s="1"/>
      <c r="I6" s="1"/>
    </row>
    <row r="7" spans="1:9">
      <c r="A7">
        <v>88</v>
      </c>
      <c r="B7">
        <v>25</v>
      </c>
      <c r="E7" s="1"/>
      <c r="F7" s="1"/>
      <c r="G7" s="1"/>
      <c r="H7" s="1"/>
      <c r="I7" s="1"/>
    </row>
    <row r="8" spans="1:9">
      <c r="A8">
        <v>78</v>
      </c>
      <c r="B8">
        <v>44</v>
      </c>
      <c r="E8" s="1"/>
      <c r="F8" s="1"/>
      <c r="G8" s="1"/>
      <c r="H8" s="1"/>
      <c r="I8" s="1"/>
    </row>
    <row r="9" spans="1:9">
      <c r="A9">
        <v>59</v>
      </c>
      <c r="B9">
        <v>52</v>
      </c>
      <c r="E9" s="1"/>
      <c r="F9" s="1"/>
      <c r="G9" s="1"/>
      <c r="H9" s="1"/>
      <c r="I9" s="1"/>
    </row>
    <row r="10" spans="1:9">
      <c r="A10">
        <v>73</v>
      </c>
      <c r="B10">
        <v>31</v>
      </c>
      <c r="E10" s="1"/>
      <c r="F10" s="1"/>
      <c r="G10" s="1"/>
      <c r="H10" s="1"/>
      <c r="I10" s="1"/>
    </row>
    <row r="11" spans="1:9">
      <c r="A11">
        <v>70</v>
      </c>
      <c r="B11">
        <v>73</v>
      </c>
      <c r="E11" s="1"/>
      <c r="F11" s="1"/>
      <c r="G11" s="1"/>
      <c r="H11" s="1"/>
      <c r="I11" s="1"/>
    </row>
    <row r="12" spans="1:9">
      <c r="E12" s="1"/>
      <c r="F12" s="1"/>
      <c r="G12" s="1"/>
      <c r="H12" s="1"/>
      <c r="I12" s="1"/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2" sqref="C2"/>
    </sheetView>
  </sheetViews>
  <sheetFormatPr baseColWidth="12" defaultRowHeight="18" x14ac:dyDescent="0"/>
  <sheetData>
    <row r="1" spans="1:9">
      <c r="A1" t="s">
        <v>0</v>
      </c>
      <c r="B1" t="s">
        <v>1</v>
      </c>
    </row>
    <row r="2" spans="1:9">
      <c r="A2">
        <v>98</v>
      </c>
      <c r="B2">
        <v>62</v>
      </c>
    </row>
    <row r="3" spans="1:9">
      <c r="A3">
        <v>88</v>
      </c>
      <c r="B3">
        <v>68</v>
      </c>
      <c r="E3" s="1"/>
      <c r="F3" s="1"/>
      <c r="G3" s="1"/>
      <c r="H3" s="1"/>
      <c r="I3" s="1"/>
    </row>
    <row r="4" spans="1:9">
      <c r="A4">
        <v>75</v>
      </c>
      <c r="B4">
        <v>61</v>
      </c>
      <c r="E4" s="1"/>
      <c r="F4" s="1"/>
      <c r="G4" s="1"/>
      <c r="H4" s="1"/>
      <c r="I4" s="1"/>
    </row>
    <row r="5" spans="1:9">
      <c r="A5">
        <v>97</v>
      </c>
      <c r="B5">
        <v>48</v>
      </c>
      <c r="E5" s="1"/>
      <c r="F5" s="1"/>
      <c r="G5" s="1"/>
      <c r="H5" s="1"/>
      <c r="I5" s="1"/>
    </row>
    <row r="6" spans="1:9">
      <c r="A6">
        <v>41</v>
      </c>
      <c r="B6">
        <v>34</v>
      </c>
      <c r="E6" s="1"/>
      <c r="F6" s="1"/>
      <c r="G6" s="1"/>
      <c r="H6" s="1"/>
      <c r="I6" s="1"/>
    </row>
    <row r="7" spans="1:9">
      <c r="A7">
        <v>88</v>
      </c>
      <c r="B7">
        <v>25</v>
      </c>
      <c r="E7" s="1"/>
      <c r="F7" s="1"/>
      <c r="G7" s="1"/>
      <c r="H7" s="1"/>
      <c r="I7" s="1"/>
    </row>
    <row r="8" spans="1:9">
      <c r="A8">
        <v>78</v>
      </c>
      <c r="B8">
        <v>44</v>
      </c>
      <c r="E8" s="1"/>
      <c r="F8" s="1"/>
      <c r="G8" s="1"/>
      <c r="H8" s="1"/>
      <c r="I8" s="1"/>
    </row>
    <row r="9" spans="1:9">
      <c r="A9">
        <v>59</v>
      </c>
      <c r="B9">
        <v>52</v>
      </c>
      <c r="E9" s="1"/>
      <c r="F9" s="1"/>
      <c r="G9" s="1"/>
      <c r="H9" s="1"/>
      <c r="I9" s="1"/>
    </row>
    <row r="10" spans="1:9">
      <c r="A10">
        <v>73</v>
      </c>
      <c r="B10">
        <v>31</v>
      </c>
      <c r="E10" s="1"/>
      <c r="F10" s="1"/>
      <c r="G10" s="1"/>
      <c r="H10" s="1"/>
      <c r="I10" s="1"/>
    </row>
    <row r="11" spans="1:9">
      <c r="A11">
        <v>70</v>
      </c>
      <c r="B11">
        <v>73</v>
      </c>
      <c r="E11" s="1"/>
      <c r="F11" s="1"/>
      <c r="G11" s="1"/>
      <c r="H11" s="1"/>
      <c r="I11" s="1"/>
    </row>
    <row r="12" spans="1:9">
      <c r="E12" s="1"/>
      <c r="F12" s="1"/>
      <c r="G12" s="1"/>
      <c r="H12" s="1"/>
      <c r="I12" s="1"/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0" sqref="G10"/>
    </sheetView>
  </sheetViews>
  <sheetFormatPr baseColWidth="12" defaultRowHeight="18" x14ac:dyDescent="0"/>
  <cols>
    <col min="5" max="5" width="13.1640625" customWidth="1"/>
  </cols>
  <sheetData>
    <row r="1" spans="1:10">
      <c r="B1" t="s">
        <v>0</v>
      </c>
      <c r="C1" t="s">
        <v>1</v>
      </c>
    </row>
    <row r="2" spans="1:10">
      <c r="B2">
        <v>98</v>
      </c>
      <c r="C2">
        <v>62</v>
      </c>
    </row>
    <row r="3" spans="1:10">
      <c r="B3">
        <v>88</v>
      </c>
      <c r="C3">
        <v>68</v>
      </c>
      <c r="F3" s="1"/>
      <c r="G3" s="1"/>
      <c r="H3" s="1"/>
      <c r="I3" s="1"/>
      <c r="J3" s="1"/>
    </row>
    <row r="4" spans="1:10">
      <c r="B4">
        <v>75</v>
      </c>
      <c r="C4">
        <v>61</v>
      </c>
      <c r="F4" s="1"/>
      <c r="G4" s="1"/>
      <c r="H4" s="1"/>
      <c r="I4" s="1"/>
      <c r="J4" s="1"/>
    </row>
    <row r="5" spans="1:10">
      <c r="B5">
        <v>97</v>
      </c>
      <c r="C5">
        <v>48</v>
      </c>
      <c r="F5" s="1"/>
      <c r="G5" s="1"/>
      <c r="H5" s="1"/>
      <c r="I5" s="1"/>
      <c r="J5" s="1"/>
    </row>
    <row r="6" spans="1:10">
      <c r="B6">
        <v>41</v>
      </c>
      <c r="C6">
        <v>34</v>
      </c>
      <c r="F6" s="1"/>
      <c r="G6" s="1"/>
      <c r="H6" s="1"/>
      <c r="I6" s="1"/>
      <c r="J6" s="1"/>
    </row>
    <row r="7" spans="1:10">
      <c r="B7">
        <v>88</v>
      </c>
      <c r="C7">
        <v>25</v>
      </c>
      <c r="F7" s="1"/>
      <c r="G7" s="1"/>
      <c r="H7" s="1"/>
      <c r="I7" s="1"/>
      <c r="J7" s="1"/>
    </row>
    <row r="8" spans="1:10">
      <c r="B8">
        <v>78</v>
      </c>
      <c r="C8">
        <v>44</v>
      </c>
      <c r="F8" s="1"/>
      <c r="G8" s="1"/>
      <c r="H8" s="1"/>
      <c r="I8" s="1"/>
      <c r="J8" s="1"/>
    </row>
    <row r="9" spans="1:10">
      <c r="B9">
        <v>59</v>
      </c>
      <c r="C9">
        <v>52</v>
      </c>
      <c r="F9" s="1"/>
      <c r="G9" s="1" t="s">
        <v>11</v>
      </c>
      <c r="H9" s="1"/>
      <c r="I9" s="1"/>
      <c r="J9" s="1"/>
    </row>
    <row r="10" spans="1:10">
      <c r="B10">
        <v>73</v>
      </c>
      <c r="C10">
        <v>31</v>
      </c>
      <c r="F10" s="1"/>
      <c r="G10" s="1">
        <f>SLOPE(B2:B11,C2:C11)</f>
        <v>0.23356631719088039</v>
      </c>
      <c r="H10" s="1"/>
      <c r="I10" s="1"/>
      <c r="J10" s="1"/>
    </row>
    <row r="11" spans="1:10">
      <c r="B11">
        <v>70</v>
      </c>
      <c r="C11">
        <v>73</v>
      </c>
      <c r="F11" s="1"/>
      <c r="G11" s="1"/>
      <c r="H11" s="1"/>
      <c r="I11" s="1"/>
      <c r="J11" s="1"/>
    </row>
    <row r="12" spans="1:10">
      <c r="E12" t="s">
        <v>3</v>
      </c>
      <c r="F12" s="1" t="s">
        <v>7</v>
      </c>
      <c r="G12" s="1" t="s">
        <v>10</v>
      </c>
      <c r="H12" s="1"/>
      <c r="I12" s="1"/>
      <c r="J12" s="1"/>
    </row>
    <row r="13" spans="1:10">
      <c r="A13" t="s">
        <v>2</v>
      </c>
      <c r="B13">
        <f>AVERAGE(B2:B11)</f>
        <v>76.7</v>
      </c>
      <c r="C13">
        <f>AVERAGE(C2:C11)</f>
        <v>49.8</v>
      </c>
      <c r="E13">
        <f>_xlfn.COVARIANCE.P(B2:B11,C2:C11)</f>
        <v>56.140000000000008</v>
      </c>
      <c r="F13">
        <f>CORREL(B2:B11,C2:C11)</f>
        <v>0.21748878355403084</v>
      </c>
      <c r="G13">
        <f>SLOPE(C2:C11,B2:B11)</f>
        <v>0.20251794668302014</v>
      </c>
    </row>
    <row r="14" spans="1:10">
      <c r="A14" t="s">
        <v>8</v>
      </c>
      <c r="B14">
        <f>_xlfn.STDEV.P(B2:B11)</f>
        <v>16.649624620393098</v>
      </c>
      <c r="C14">
        <f>_xlfn.STDEV.P(C2:C11)</f>
        <v>15.503547981026795</v>
      </c>
    </row>
    <row r="15" spans="1:10">
      <c r="E15" s="2" t="s">
        <v>9</v>
      </c>
      <c r="F15" s="2"/>
      <c r="G15" s="2"/>
    </row>
    <row r="16" spans="1:10">
      <c r="B16" t="s">
        <v>5</v>
      </c>
      <c r="C16" t="s">
        <v>5</v>
      </c>
      <c r="D16" t="s">
        <v>6</v>
      </c>
      <c r="E16" t="s">
        <v>4</v>
      </c>
      <c r="F16" t="s">
        <v>7</v>
      </c>
      <c r="G16" t="s">
        <v>10</v>
      </c>
    </row>
    <row r="17" spans="2:7">
      <c r="B17">
        <f t="shared" ref="B17:C26" si="0">B2-B$13</f>
        <v>21.299999999999997</v>
      </c>
      <c r="C17">
        <f t="shared" si="0"/>
        <v>12.200000000000003</v>
      </c>
      <c r="D17">
        <f>B17*C17</f>
        <v>259.86</v>
      </c>
      <c r="E17">
        <f>SUM(D17:D26)</f>
        <v>561.40000000000009</v>
      </c>
      <c r="F17">
        <f>E19/(B14*C14)</f>
        <v>0.21748878355403084</v>
      </c>
      <c r="G17">
        <f>F17*C14/B14</f>
        <v>0.20251794668302012</v>
      </c>
    </row>
    <row r="18" spans="2:7">
      <c r="B18">
        <f t="shared" si="0"/>
        <v>11.299999999999997</v>
      </c>
      <c r="C18">
        <f t="shared" si="0"/>
        <v>18.200000000000003</v>
      </c>
      <c r="D18">
        <f t="shared" ref="D18:D26" si="1">B18*C18</f>
        <v>205.65999999999997</v>
      </c>
      <c r="E18" t="s">
        <v>3</v>
      </c>
    </row>
    <row r="19" spans="2:7">
      <c r="B19">
        <f t="shared" si="0"/>
        <v>-1.7000000000000028</v>
      </c>
      <c r="C19">
        <f t="shared" si="0"/>
        <v>11.200000000000003</v>
      </c>
      <c r="D19">
        <f t="shared" si="1"/>
        <v>-19.040000000000038</v>
      </c>
      <c r="E19">
        <f>E17/10</f>
        <v>56.140000000000008</v>
      </c>
    </row>
    <row r="20" spans="2:7">
      <c r="B20">
        <f t="shared" si="0"/>
        <v>20.299999999999997</v>
      </c>
      <c r="C20">
        <f t="shared" si="0"/>
        <v>-1.7999999999999972</v>
      </c>
      <c r="D20">
        <f t="shared" si="1"/>
        <v>-36.539999999999935</v>
      </c>
    </row>
    <row r="21" spans="2:7">
      <c r="B21">
        <f t="shared" si="0"/>
        <v>-35.700000000000003</v>
      </c>
      <c r="C21">
        <f t="shared" si="0"/>
        <v>-15.799999999999997</v>
      </c>
      <c r="D21">
        <f t="shared" si="1"/>
        <v>564.05999999999995</v>
      </c>
    </row>
    <row r="22" spans="2:7">
      <c r="B22">
        <f t="shared" si="0"/>
        <v>11.299999999999997</v>
      </c>
      <c r="C22">
        <f t="shared" si="0"/>
        <v>-24.799999999999997</v>
      </c>
      <c r="D22">
        <f t="shared" si="1"/>
        <v>-280.2399999999999</v>
      </c>
    </row>
    <row r="23" spans="2:7">
      <c r="B23">
        <f t="shared" si="0"/>
        <v>1.2999999999999972</v>
      </c>
      <c r="C23">
        <f t="shared" si="0"/>
        <v>-5.7999999999999972</v>
      </c>
      <c r="D23">
        <f t="shared" si="1"/>
        <v>-7.5399999999999796</v>
      </c>
    </row>
    <row r="24" spans="2:7">
      <c r="B24">
        <f t="shared" si="0"/>
        <v>-17.700000000000003</v>
      </c>
      <c r="C24">
        <f t="shared" si="0"/>
        <v>2.2000000000000028</v>
      </c>
      <c r="D24">
        <f t="shared" si="1"/>
        <v>-38.940000000000055</v>
      </c>
    </row>
    <row r="25" spans="2:7">
      <c r="B25">
        <f t="shared" si="0"/>
        <v>-3.7000000000000028</v>
      </c>
      <c r="C25">
        <f t="shared" si="0"/>
        <v>-18.799999999999997</v>
      </c>
      <c r="D25">
        <f t="shared" si="1"/>
        <v>69.560000000000045</v>
      </c>
    </row>
    <row r="26" spans="2:7">
      <c r="B26">
        <f t="shared" si="0"/>
        <v>-6.7000000000000028</v>
      </c>
      <c r="C26">
        <f t="shared" si="0"/>
        <v>23.200000000000003</v>
      </c>
      <c r="D26">
        <f t="shared" si="1"/>
        <v>-155.44000000000008</v>
      </c>
    </row>
  </sheetData>
  <mergeCells count="1">
    <mergeCell ref="E15:G15"/>
  </mergeCells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生データ</vt:lpstr>
      <vt:lpstr>散布図</vt:lpstr>
      <vt:lpstr>回帰直線</vt:lpstr>
      <vt:lpstr>代表値</vt:lpstr>
    </vt:vector>
  </TitlesOfParts>
  <Company>千葉大学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 幸治郎</dc:creator>
  <cp:lastModifiedBy>樋口 幸治郎</cp:lastModifiedBy>
  <dcterms:created xsi:type="dcterms:W3CDTF">2017-04-09T05:21:51Z</dcterms:created>
  <dcterms:modified xsi:type="dcterms:W3CDTF">2017-04-30T04:38:29Z</dcterms:modified>
</cp:coreProperties>
</file>